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宁河区6月份" sheetId="1" r:id="rId1"/>
  </sheets>
  <definedNames>
    <definedName name="_xlnm._FilterDatabase" localSheetId="0" hidden="1">宁河区6月份!$A$4:$KW$9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<sst xmlns="http://schemas.openxmlformats.org/spreadsheetml/2006/main" count="350" uniqueCount="104">
  <si>
    <t xml:space="preserve">                     宁河区2026年6月第一批拟享受职业技能培训补贴公示表</t>
  </si>
  <si>
    <t>单位：元</t>
  </si>
  <si>
    <t>序号</t>
  </si>
  <si>
    <t>网络开班备案号</t>
  </si>
  <si>
    <t>培训机构名称</t>
  </si>
  <si>
    <t>职业(工种)</t>
  </si>
  <si>
    <t>培训过程</t>
  </si>
  <si>
    <t>开班时间</t>
  </si>
  <si>
    <t>结课时间</t>
  </si>
  <si>
    <t>总课时</t>
  </si>
  <si>
    <t>学习形式</t>
  </si>
  <si>
    <t>企业组织人数</t>
  </si>
  <si>
    <t>非企业组织人数</t>
  </si>
  <si>
    <t xml:space="preserve">未做补贴原因
</t>
  </si>
  <si>
    <t>生活费
补贴
校核</t>
  </si>
  <si>
    <t>培训补贴人数</t>
  </si>
  <si>
    <t>鉴定人数</t>
  </si>
  <si>
    <t>补贴标准</t>
  </si>
  <si>
    <t>培训补贴比例</t>
  </si>
  <si>
    <t>鉴定成本</t>
  </si>
  <si>
    <t>鉴定补贴比例</t>
  </si>
  <si>
    <t>培训津贴标准</t>
  </si>
  <si>
    <t>生活费补贴标准</t>
  </si>
  <si>
    <t>企业补贴比例</t>
  </si>
  <si>
    <t>培训补贴金额</t>
  </si>
  <si>
    <t>鉴定补贴金额</t>
  </si>
  <si>
    <t>报名和鉴定费补贴金额</t>
  </si>
  <si>
    <t>鉴定材料费补贴金额</t>
  </si>
  <si>
    <t>职工培训津贴</t>
  </si>
  <si>
    <t>生活费补贴</t>
  </si>
  <si>
    <t>企业培训津贴金额</t>
  </si>
  <si>
    <t>总金额</t>
  </si>
  <si>
    <t>失业人员</t>
  </si>
  <si>
    <t>城镇在职职工（身份证家庭住址为市内六区）</t>
  </si>
  <si>
    <t>本市在职农民工（身份证家庭住址为市内六区外其他本市各区）</t>
  </si>
  <si>
    <t>外埠在职农民工（身份证家庭住址为外省市）</t>
  </si>
  <si>
    <t>教师</t>
  </si>
  <si>
    <t>其他人员</t>
  </si>
  <si>
    <t>农村劳动力</t>
  </si>
  <si>
    <t>本科学生</t>
  </si>
  <si>
    <t>高职学生</t>
  </si>
  <si>
    <t>中职学生</t>
  </si>
  <si>
    <t>技校学生</t>
  </si>
  <si>
    <t>培训费</t>
  </si>
  <si>
    <t>鉴定费审核费</t>
  </si>
  <si>
    <t>鉴定费材料费</t>
  </si>
  <si>
    <t>企业</t>
  </si>
  <si>
    <t xml:space="preserve">个人培训  津贴、生活费补贴             </t>
  </si>
  <si>
    <t>培训费校核</t>
  </si>
  <si>
    <t>鉴定审核费校核</t>
  </si>
  <si>
    <t>鉴定材料费校核</t>
  </si>
  <si>
    <t>培训补贴人员类汇总：</t>
  </si>
  <si>
    <t>鉴定补贴人员类汇总：</t>
  </si>
  <si>
    <t>培训补贴等级统计：</t>
  </si>
  <si>
    <t>鉴定补贴等级统计：</t>
  </si>
  <si>
    <t>合计</t>
  </si>
  <si>
    <t>人员类别</t>
  </si>
  <si>
    <t>培训成本</t>
  </si>
  <si>
    <t>就业资金</t>
  </si>
  <si>
    <t>失业保险基金</t>
  </si>
  <si>
    <t>企业       培训津贴</t>
  </si>
  <si>
    <t>职工个人培训津贴</t>
  </si>
  <si>
    <t>失业、其他人员生活费补贴</t>
  </si>
  <si>
    <t>农村、学生生活费补贴</t>
  </si>
  <si>
    <t>城镇在职职工</t>
  </si>
  <si>
    <t>本市在职农民工</t>
  </si>
  <si>
    <t>外埠在职农民工</t>
  </si>
  <si>
    <t>本科</t>
  </si>
  <si>
    <t>高职</t>
  </si>
  <si>
    <t>中职</t>
  </si>
  <si>
    <t>技校</t>
  </si>
  <si>
    <t>失业人员+其他</t>
  </si>
  <si>
    <t>专业教师</t>
  </si>
  <si>
    <t>初级</t>
  </si>
  <si>
    <t>中级</t>
  </si>
  <si>
    <t>高级</t>
  </si>
  <si>
    <t>技师</t>
  </si>
  <si>
    <t>高级技师</t>
  </si>
  <si>
    <t>专项</t>
  </si>
  <si>
    <t>1</t>
  </si>
  <si>
    <t>24117001070014</t>
  </si>
  <si>
    <t>天津市宁河区家乐超市有限责任公司</t>
  </si>
  <si>
    <t>互联网营销师</t>
  </si>
  <si>
    <t>线上线下</t>
  </si>
  <si>
    <t>2024/11/24</t>
  </si>
  <si>
    <t>2024/12/22</t>
  </si>
  <si>
    <t>37</t>
  </si>
  <si>
    <t>1900</t>
  </si>
  <si>
    <t>63%</t>
  </si>
  <si>
    <t>44289</t>
  </si>
  <si>
    <t>300</t>
  </si>
  <si>
    <t>100%</t>
  </si>
  <si>
    <t>11100</t>
  </si>
  <si>
    <t>55389</t>
  </si>
  <si>
    <t>2</t>
  </si>
  <si>
    <t>24117001070016</t>
  </si>
  <si>
    <t>2025/04/06</t>
  </si>
  <si>
    <t>38</t>
  </si>
  <si>
    <t>34</t>
  </si>
  <si>
    <t>40698</t>
  </si>
  <si>
    <t>10200</t>
  </si>
  <si>
    <t>50898</t>
  </si>
  <si>
    <t xml:space="preserve"> 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</si>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</sst>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20"/>
      <color indexed="8"/>
      <name val="黑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indexed="10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Times New Roman"/>
      <charset val="134"/>
    </font>
    <font>
      <sz val="12"/>
      <color indexed="8"/>
      <name val="宋体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sz val="12"/>
      <color indexed="8"/>
      <name val="Times New Roman"/>
      <charset val="0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0"/>
      <name val="Arial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2" borderId="7" applyNumberFormat="0" applyAlignment="0" applyProtection="0">
      <alignment vertical="center"/>
    </xf>
    <xf numFmtId="0" fontId="29" fillId="2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37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50" applyFont="1" applyAlignment="1">
      <alignment horizontal="center" vertical="center" wrapText="1"/>
    </xf>
    <xf numFmtId="0" fontId="2" fillId="2" borderId="0" xfId="50" applyFont="1" applyFill="1" applyProtection="1">
      <alignment vertical="center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4" fillId="2" borderId="0" xfId="50" applyNumberFormat="1" applyFont="1" applyFill="1" applyBorder="1" applyAlignment="1" applyProtection="1">
      <alignment horizontal="center" vertical="center"/>
      <protection locked="0"/>
    </xf>
    <xf numFmtId="0" fontId="5" fillId="2" borderId="1" xfId="5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 wrapText="1"/>
    </xf>
    <xf numFmtId="0" fontId="7" fillId="2" borderId="1" xfId="5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/>
    <xf numFmtId="0" fontId="9" fillId="0" borderId="1" xfId="0" applyFont="1" applyBorder="1" applyAlignment="1">
      <alignment horizontal="center" vertical="center"/>
    </xf>
    <xf numFmtId="0" fontId="10" fillId="0" borderId="1" xfId="5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49" fontId="4" fillId="2" borderId="1" xfId="50" applyNumberFormat="1" applyFont="1" applyFill="1" applyBorder="1" applyAlignment="1" applyProtection="1">
      <alignment horizontal="center" vertical="center"/>
      <protection locked="0"/>
    </xf>
    <xf numFmtId="49" fontId="2" fillId="0" borderId="1" xfId="50" applyNumberFormat="1" applyFont="1" applyFill="1" applyBorder="1" applyAlignment="1" applyProtection="1">
      <alignment horizontal="center" vertical="center"/>
      <protection locked="0"/>
    </xf>
    <xf numFmtId="49" fontId="11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13" fillId="0" borderId="0" xfId="0" applyFont="1" applyFill="1" applyBorder="1" applyAlignment="1"/>
    <xf numFmtId="0" fontId="1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4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8" fillId="0" borderId="0" xfId="0" applyFont="1" applyBorder="1" applyAlignment="1">
      <alignment vertical="center"/>
    </xf>
    <xf numFmtId="0" fontId="2" fillId="0" borderId="0" xfId="0" applyFont="1" applyFill="1" applyBorder="1" applyAlignment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_培训汇总表" xfId="50"/>
    <cellStyle name="㼿㼿㼿㼿㼿㼿㼿㼿" xfId="51"/>
    <cellStyle name="常规 2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C27"/>
  <sheetViews>
    <sheetView tabSelected="1" workbookViewId="0">
      <pane xSplit="4" topLeftCell="E1" activePane="topRight" state="frozen"/>
      <selection/>
      <selection pane="topRight" activeCell="LC16" sqref="LC16"/>
    </sheetView>
  </sheetViews>
  <sheetFormatPr defaultColWidth="9" defaultRowHeight="13.5"/>
  <cols>
    <col min="1" max="1" width="5.125" customWidth="1"/>
    <col min="2" max="2" width="16.125" customWidth="1"/>
    <col min="3" max="3" width="35.625" style="4" customWidth="1"/>
    <col min="4" max="4" width="14.75" style="5" customWidth="1"/>
    <col min="5" max="5" width="10.125" customWidth="1"/>
    <col min="6" max="6" width="11.625" customWidth="1"/>
    <col min="7" max="7" width="12.75" customWidth="1"/>
    <col min="8" max="8" width="5.875" hidden="1" customWidth="1"/>
    <col min="9" max="9" width="8.5" hidden="1" customWidth="1"/>
    <col min="10" max="11" width="5.375" hidden="1" customWidth="1"/>
    <col min="12" max="12" width="14.625" hidden="1" customWidth="1"/>
    <col min="13" max="13" width="9.75" hidden="1" customWidth="1"/>
    <col min="14" max="14" width="8.375" customWidth="1"/>
    <col min="15" max="15" width="9" hidden="1" customWidth="1"/>
    <col min="16" max="16" width="6.25" customWidth="1"/>
    <col min="17" max="17" width="6.5" customWidth="1"/>
    <col min="18" max="19" width="2.75" hidden="1" customWidth="1"/>
    <col min="20" max="20" width="6" hidden="1" customWidth="1"/>
    <col min="21" max="23" width="2.75" hidden="1" customWidth="1"/>
    <col min="24" max="24" width="14.375" customWidth="1"/>
    <col min="25" max="26" width="9" hidden="1" customWidth="1"/>
    <col min="27" max="28" width="4.25" hidden="1" customWidth="1"/>
    <col min="29" max="31" width="9" hidden="1" customWidth="1"/>
    <col min="32" max="32" width="12" hidden="1" customWidth="1"/>
    <col min="33" max="33" width="12.125" hidden="1" customWidth="1"/>
    <col min="34" max="202" width="9" hidden="1" customWidth="1"/>
    <col min="203" max="212" width="5.625" hidden="1" customWidth="1"/>
    <col min="213" max="215" width="9" hidden="1" customWidth="1"/>
    <col min="216" max="217" width="4.25" hidden="1" customWidth="1"/>
    <col min="218" max="223" width="9" hidden="1" customWidth="1"/>
    <col min="224" max="233" width="5.625" hidden="1" customWidth="1"/>
    <col min="234" max="236" width="9" hidden="1" customWidth="1"/>
    <col min="237" max="238" width="4.25" hidden="1" customWidth="1"/>
    <col min="239" max="244" width="9" hidden="1" customWidth="1"/>
    <col min="245" max="254" width="5.625" hidden="1" customWidth="1"/>
    <col min="255" max="257" width="9" hidden="1" customWidth="1"/>
    <col min="258" max="259" width="4.25" hidden="1" customWidth="1"/>
    <col min="260" max="264" width="9" hidden="1" customWidth="1"/>
    <col min="265" max="265" width="9.5" hidden="1" customWidth="1"/>
    <col min="266" max="270" width="9" hidden="1" customWidth="1"/>
    <col min="271" max="271" width="9.5" hidden="1" customWidth="1"/>
    <col min="272" max="273" width="9" hidden="1" customWidth="1"/>
    <col min="274" max="274" width="9.5" hidden="1" customWidth="1"/>
    <col min="275" max="309" width="9" hidden="1" customWidth="1"/>
    <col min="310" max="310" width="6.25" customWidth="1"/>
    <col min="311" max="311" width="6.125" customWidth="1"/>
    <col min="313" max="313" width="6.5" customWidth="1"/>
  </cols>
  <sheetData>
    <row r="1" s="1" customFormat="1" ht="35.25" customHeight="1" spans="1:3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</row>
    <row r="2" s="1" customFormat="1" ht="35.25" customHeight="1" spans="1:3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8"/>
      <c r="LB2" s="8" t="s">
        <v>1</v>
      </c>
      <c r="LC2" s="8"/>
    </row>
    <row r="3" ht="15" customHeight="1" spans="1:315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1" t="s">
        <v>13</v>
      </c>
      <c r="M3" s="12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13" t="s">
        <v>19</v>
      </c>
      <c r="S3" s="13" t="s">
        <v>20</v>
      </c>
      <c r="T3" s="13" t="s">
        <v>9</v>
      </c>
      <c r="U3" s="13" t="s">
        <v>21</v>
      </c>
      <c r="V3" s="13" t="s">
        <v>22</v>
      </c>
      <c r="W3" s="13" t="s">
        <v>23</v>
      </c>
      <c r="X3" s="13" t="s">
        <v>24</v>
      </c>
      <c r="Y3" s="14" t="s">
        <v>25</v>
      </c>
      <c r="Z3" s="14" t="s">
        <v>26</v>
      </c>
      <c r="AA3" s="14"/>
      <c r="AB3" s="14"/>
      <c r="AC3" s="14" t="s">
        <v>27</v>
      </c>
      <c r="AD3" s="14" t="s">
        <v>28</v>
      </c>
      <c r="AE3" s="14" t="s">
        <v>29</v>
      </c>
      <c r="AF3" s="14" t="s">
        <v>30</v>
      </c>
      <c r="AG3" s="14" t="s">
        <v>31</v>
      </c>
      <c r="AH3" s="15" t="s">
        <v>32</v>
      </c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 t="s">
        <v>33</v>
      </c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 t="s">
        <v>34</v>
      </c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 t="s">
        <v>35</v>
      </c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 t="s">
        <v>36</v>
      </c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 t="s">
        <v>37</v>
      </c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 t="s">
        <v>38</v>
      </c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 t="s">
        <v>39</v>
      </c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 t="s">
        <v>40</v>
      </c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 t="s">
        <v>41</v>
      </c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 t="s">
        <v>42</v>
      </c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6" t="s">
        <v>43</v>
      </c>
      <c r="JF3" s="16"/>
      <c r="JG3" s="16" t="s">
        <v>44</v>
      </c>
      <c r="JH3" s="16"/>
      <c r="JI3" s="16" t="s">
        <v>45</v>
      </c>
      <c r="JJ3" s="16"/>
      <c r="JK3" s="16" t="s">
        <v>46</v>
      </c>
      <c r="JL3" s="17" t="s">
        <v>47</v>
      </c>
      <c r="JM3" s="17"/>
      <c r="JN3" s="17"/>
      <c r="JO3" s="18" t="s">
        <v>48</v>
      </c>
      <c r="JP3" s="18" t="s">
        <v>49</v>
      </c>
      <c r="JQ3" s="18" t="s">
        <v>50</v>
      </c>
      <c r="JR3" s="19" t="s">
        <v>51</v>
      </c>
      <c r="JS3" s="19"/>
      <c r="JT3" s="19"/>
      <c r="JU3" s="19"/>
      <c r="JV3" s="19"/>
      <c r="JW3" s="19"/>
      <c r="JX3" s="19"/>
      <c r="JY3" s="19"/>
      <c r="JZ3" s="19"/>
      <c r="KA3" s="19"/>
      <c r="KB3" s="19" t="s">
        <v>52</v>
      </c>
      <c r="KC3" s="19"/>
      <c r="KD3" s="19"/>
      <c r="KE3" s="19"/>
      <c r="KF3" s="19"/>
      <c r="KG3" s="19"/>
      <c r="KH3" s="19"/>
      <c r="KI3" s="19"/>
      <c r="KJ3" s="19"/>
      <c r="KK3" s="19"/>
      <c r="KL3" s="20" t="s">
        <v>53</v>
      </c>
      <c r="KM3" s="20"/>
      <c r="KN3" s="20"/>
      <c r="KO3" s="20"/>
      <c r="KP3" s="20"/>
      <c r="KQ3" s="20"/>
      <c r="KR3" s="20" t="s">
        <v>54</v>
      </c>
      <c r="KS3" s="20"/>
      <c r="KT3" s="20"/>
      <c r="KU3" s="20"/>
      <c r="KV3" s="20"/>
      <c r="KW3" s="20"/>
      <c r="KX3" s="13" t="s">
        <v>16</v>
      </c>
      <c r="KY3" s="13" t="s">
        <v>17</v>
      </c>
      <c r="KZ3" s="21" t="s">
        <v>20</v>
      </c>
      <c r="LA3" s="22" t="s">
        <v>25</v>
      </c>
      <c r="LB3" s="22" t="s">
        <v>55</v>
      </c>
    </row>
    <row r="4" s="2" customFormat="1" ht="51" customHeight="1" spans="1:315">
      <c r="A4" s="9"/>
      <c r="B4" s="10"/>
      <c r="C4" s="9"/>
      <c r="D4" s="10"/>
      <c r="E4" s="9"/>
      <c r="F4" s="9"/>
      <c r="G4" s="9"/>
      <c r="H4" s="9"/>
      <c r="I4" s="9"/>
      <c r="J4" s="9"/>
      <c r="K4" s="9"/>
      <c r="L4" s="11"/>
      <c r="M4" s="12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4"/>
      <c r="Z4" s="14"/>
      <c r="AA4" s="14"/>
      <c r="AB4" s="14"/>
      <c r="AC4" s="14"/>
      <c r="AD4" s="14"/>
      <c r="AE4" s="14"/>
      <c r="AF4" s="14"/>
      <c r="AG4" s="14"/>
      <c r="AH4" s="14" t="s">
        <v>56</v>
      </c>
      <c r="AI4" s="14" t="s">
        <v>15</v>
      </c>
      <c r="AJ4" s="14" t="s">
        <v>16</v>
      </c>
      <c r="AK4" s="14" t="s">
        <v>57</v>
      </c>
      <c r="AL4" s="14" t="s">
        <v>18</v>
      </c>
      <c r="AM4" s="14" t="s">
        <v>19</v>
      </c>
      <c r="AN4" s="14" t="s">
        <v>20</v>
      </c>
      <c r="AO4" s="14" t="s">
        <v>9</v>
      </c>
      <c r="AP4" s="14" t="s">
        <v>21</v>
      </c>
      <c r="AQ4" s="14" t="s">
        <v>22</v>
      </c>
      <c r="AR4" s="14" t="s">
        <v>23</v>
      </c>
      <c r="AS4" s="14" t="s">
        <v>24</v>
      </c>
      <c r="AT4" s="14" t="s">
        <v>25</v>
      </c>
      <c r="AU4" s="14" t="s">
        <v>26</v>
      </c>
      <c r="AV4" s="14"/>
      <c r="AW4" s="14"/>
      <c r="AX4" s="14" t="s">
        <v>27</v>
      </c>
      <c r="AY4" s="14" t="s">
        <v>28</v>
      </c>
      <c r="AZ4" s="14" t="s">
        <v>29</v>
      </c>
      <c r="BA4" s="14" t="s">
        <v>30</v>
      </c>
      <c r="BB4" s="14" t="s">
        <v>31</v>
      </c>
      <c r="BC4" s="14" t="s">
        <v>56</v>
      </c>
      <c r="BD4" s="14" t="s">
        <v>15</v>
      </c>
      <c r="BE4" s="14" t="s">
        <v>16</v>
      </c>
      <c r="BF4" s="14" t="s">
        <v>57</v>
      </c>
      <c r="BG4" s="14" t="s">
        <v>18</v>
      </c>
      <c r="BH4" s="14" t="s">
        <v>19</v>
      </c>
      <c r="BI4" s="14" t="s">
        <v>20</v>
      </c>
      <c r="BJ4" s="14" t="s">
        <v>9</v>
      </c>
      <c r="BK4" s="14" t="s">
        <v>21</v>
      </c>
      <c r="BL4" s="14" t="s">
        <v>22</v>
      </c>
      <c r="BM4" s="14" t="s">
        <v>23</v>
      </c>
      <c r="BN4" s="14" t="s">
        <v>24</v>
      </c>
      <c r="BO4" s="14" t="s">
        <v>25</v>
      </c>
      <c r="BP4" s="14" t="s">
        <v>26</v>
      </c>
      <c r="BQ4" s="14"/>
      <c r="BR4" s="14"/>
      <c r="BS4" s="14" t="s">
        <v>27</v>
      </c>
      <c r="BT4" s="14" t="s">
        <v>28</v>
      </c>
      <c r="BU4" s="14" t="s">
        <v>29</v>
      </c>
      <c r="BV4" s="14" t="s">
        <v>30</v>
      </c>
      <c r="BW4" s="14" t="s">
        <v>31</v>
      </c>
      <c r="BX4" s="14" t="s">
        <v>56</v>
      </c>
      <c r="BY4" s="14" t="s">
        <v>15</v>
      </c>
      <c r="BZ4" s="14" t="s">
        <v>16</v>
      </c>
      <c r="CA4" s="14" t="s">
        <v>57</v>
      </c>
      <c r="CB4" s="14" t="s">
        <v>18</v>
      </c>
      <c r="CC4" s="14" t="s">
        <v>19</v>
      </c>
      <c r="CD4" s="14" t="s">
        <v>20</v>
      </c>
      <c r="CE4" s="14" t="s">
        <v>9</v>
      </c>
      <c r="CF4" s="14" t="s">
        <v>21</v>
      </c>
      <c r="CG4" s="14" t="s">
        <v>22</v>
      </c>
      <c r="CH4" s="14" t="s">
        <v>23</v>
      </c>
      <c r="CI4" s="14" t="s">
        <v>24</v>
      </c>
      <c r="CJ4" s="14" t="s">
        <v>25</v>
      </c>
      <c r="CK4" s="14" t="s">
        <v>26</v>
      </c>
      <c r="CL4" s="14"/>
      <c r="CM4" s="14"/>
      <c r="CN4" s="14" t="s">
        <v>27</v>
      </c>
      <c r="CO4" s="14" t="s">
        <v>28</v>
      </c>
      <c r="CP4" s="14" t="s">
        <v>29</v>
      </c>
      <c r="CQ4" s="14" t="s">
        <v>30</v>
      </c>
      <c r="CR4" s="14" t="s">
        <v>31</v>
      </c>
      <c r="CS4" s="14" t="s">
        <v>56</v>
      </c>
      <c r="CT4" s="14" t="s">
        <v>15</v>
      </c>
      <c r="CU4" s="14" t="s">
        <v>16</v>
      </c>
      <c r="CV4" s="14" t="s">
        <v>57</v>
      </c>
      <c r="CW4" s="14" t="s">
        <v>18</v>
      </c>
      <c r="CX4" s="14" t="s">
        <v>19</v>
      </c>
      <c r="CY4" s="14" t="s">
        <v>20</v>
      </c>
      <c r="CZ4" s="14" t="s">
        <v>9</v>
      </c>
      <c r="DA4" s="14" t="s">
        <v>21</v>
      </c>
      <c r="DB4" s="14" t="s">
        <v>22</v>
      </c>
      <c r="DC4" s="14" t="s">
        <v>23</v>
      </c>
      <c r="DD4" s="14" t="s">
        <v>24</v>
      </c>
      <c r="DE4" s="14" t="s">
        <v>25</v>
      </c>
      <c r="DF4" s="14" t="s">
        <v>26</v>
      </c>
      <c r="DG4" s="14"/>
      <c r="DH4" s="14"/>
      <c r="DI4" s="14" t="s">
        <v>27</v>
      </c>
      <c r="DJ4" s="14" t="s">
        <v>28</v>
      </c>
      <c r="DK4" s="14" t="s">
        <v>29</v>
      </c>
      <c r="DL4" s="14" t="s">
        <v>30</v>
      </c>
      <c r="DM4" s="14" t="s">
        <v>31</v>
      </c>
      <c r="DN4" s="14" t="s">
        <v>56</v>
      </c>
      <c r="DO4" s="14" t="s">
        <v>15</v>
      </c>
      <c r="DP4" s="14" t="s">
        <v>16</v>
      </c>
      <c r="DQ4" s="14" t="s">
        <v>57</v>
      </c>
      <c r="DR4" s="14" t="s">
        <v>18</v>
      </c>
      <c r="DS4" s="14" t="s">
        <v>19</v>
      </c>
      <c r="DT4" s="14" t="s">
        <v>20</v>
      </c>
      <c r="DU4" s="14" t="s">
        <v>9</v>
      </c>
      <c r="DV4" s="14" t="s">
        <v>21</v>
      </c>
      <c r="DW4" s="14" t="s">
        <v>22</v>
      </c>
      <c r="DX4" s="14" t="s">
        <v>23</v>
      </c>
      <c r="DY4" s="14" t="s">
        <v>24</v>
      </c>
      <c r="DZ4" s="14" t="s">
        <v>25</v>
      </c>
      <c r="EA4" s="14" t="s">
        <v>26</v>
      </c>
      <c r="EB4" s="14"/>
      <c r="EC4" s="14"/>
      <c r="ED4" s="14" t="s">
        <v>27</v>
      </c>
      <c r="EE4" s="14" t="s">
        <v>28</v>
      </c>
      <c r="EF4" s="14" t="s">
        <v>29</v>
      </c>
      <c r="EG4" s="14" t="s">
        <v>30</v>
      </c>
      <c r="EH4" s="14" t="s">
        <v>31</v>
      </c>
      <c r="EI4" s="14" t="s">
        <v>56</v>
      </c>
      <c r="EJ4" s="14" t="s">
        <v>15</v>
      </c>
      <c r="EK4" s="14" t="s">
        <v>16</v>
      </c>
      <c r="EL4" s="14" t="s">
        <v>57</v>
      </c>
      <c r="EM4" s="14" t="s">
        <v>18</v>
      </c>
      <c r="EN4" s="14" t="s">
        <v>19</v>
      </c>
      <c r="EO4" s="14" t="s">
        <v>20</v>
      </c>
      <c r="EP4" s="14" t="s">
        <v>9</v>
      </c>
      <c r="EQ4" s="14" t="s">
        <v>21</v>
      </c>
      <c r="ER4" s="14" t="s">
        <v>22</v>
      </c>
      <c r="ES4" s="14" t="s">
        <v>23</v>
      </c>
      <c r="ET4" s="14" t="s">
        <v>24</v>
      </c>
      <c r="EU4" s="14" t="s">
        <v>25</v>
      </c>
      <c r="EV4" s="14" t="s">
        <v>26</v>
      </c>
      <c r="EW4" s="14"/>
      <c r="EX4" s="14"/>
      <c r="EY4" s="14" t="s">
        <v>27</v>
      </c>
      <c r="EZ4" s="14" t="s">
        <v>28</v>
      </c>
      <c r="FA4" s="14" t="s">
        <v>29</v>
      </c>
      <c r="FB4" s="14" t="s">
        <v>30</v>
      </c>
      <c r="FC4" s="14" t="s">
        <v>31</v>
      </c>
      <c r="FD4" s="14" t="s">
        <v>56</v>
      </c>
      <c r="FE4" s="14" t="s">
        <v>15</v>
      </c>
      <c r="FF4" s="14" t="s">
        <v>16</v>
      </c>
      <c r="FG4" s="14" t="s">
        <v>57</v>
      </c>
      <c r="FH4" s="14" t="s">
        <v>18</v>
      </c>
      <c r="FI4" s="14" t="s">
        <v>19</v>
      </c>
      <c r="FJ4" s="14" t="s">
        <v>20</v>
      </c>
      <c r="FK4" s="14" t="s">
        <v>9</v>
      </c>
      <c r="FL4" s="14" t="s">
        <v>21</v>
      </c>
      <c r="FM4" s="14" t="s">
        <v>22</v>
      </c>
      <c r="FN4" s="14" t="s">
        <v>23</v>
      </c>
      <c r="FO4" s="14" t="s">
        <v>24</v>
      </c>
      <c r="FP4" s="14" t="s">
        <v>25</v>
      </c>
      <c r="FQ4" s="14" t="s">
        <v>26</v>
      </c>
      <c r="FR4" s="14"/>
      <c r="FS4" s="14"/>
      <c r="FT4" s="14" t="s">
        <v>27</v>
      </c>
      <c r="FU4" s="14" t="s">
        <v>28</v>
      </c>
      <c r="FV4" s="14" t="s">
        <v>29</v>
      </c>
      <c r="FW4" s="14" t="s">
        <v>30</v>
      </c>
      <c r="FX4" s="14" t="s">
        <v>31</v>
      </c>
      <c r="FY4" s="14" t="s">
        <v>56</v>
      </c>
      <c r="FZ4" s="14" t="s">
        <v>15</v>
      </c>
      <c r="GA4" s="14" t="s">
        <v>16</v>
      </c>
      <c r="GB4" s="14" t="s">
        <v>57</v>
      </c>
      <c r="GC4" s="14" t="s">
        <v>18</v>
      </c>
      <c r="GD4" s="14" t="s">
        <v>19</v>
      </c>
      <c r="GE4" s="14" t="s">
        <v>20</v>
      </c>
      <c r="GF4" s="14" t="s">
        <v>9</v>
      </c>
      <c r="GG4" s="14" t="s">
        <v>21</v>
      </c>
      <c r="GH4" s="14" t="s">
        <v>22</v>
      </c>
      <c r="GI4" s="14" t="s">
        <v>23</v>
      </c>
      <c r="GJ4" s="14" t="s">
        <v>24</v>
      </c>
      <c r="GK4" s="14" t="s">
        <v>25</v>
      </c>
      <c r="GL4" s="14" t="s">
        <v>26</v>
      </c>
      <c r="GM4" s="14"/>
      <c r="GN4" s="14"/>
      <c r="GO4" s="14" t="s">
        <v>27</v>
      </c>
      <c r="GP4" s="14" t="s">
        <v>28</v>
      </c>
      <c r="GQ4" s="14" t="s">
        <v>29</v>
      </c>
      <c r="GR4" s="14" t="s">
        <v>30</v>
      </c>
      <c r="GS4" s="14" t="s">
        <v>31</v>
      </c>
      <c r="GT4" s="14" t="s">
        <v>56</v>
      </c>
      <c r="GU4" s="14" t="s">
        <v>15</v>
      </c>
      <c r="GV4" s="14" t="s">
        <v>16</v>
      </c>
      <c r="GW4" s="14" t="s">
        <v>57</v>
      </c>
      <c r="GX4" s="14" t="s">
        <v>18</v>
      </c>
      <c r="GY4" s="14" t="s">
        <v>19</v>
      </c>
      <c r="GZ4" s="14" t="s">
        <v>20</v>
      </c>
      <c r="HA4" s="14" t="s">
        <v>9</v>
      </c>
      <c r="HB4" s="14" t="s">
        <v>21</v>
      </c>
      <c r="HC4" s="14" t="s">
        <v>22</v>
      </c>
      <c r="HD4" s="14" t="s">
        <v>23</v>
      </c>
      <c r="HE4" s="14" t="s">
        <v>24</v>
      </c>
      <c r="HF4" s="14" t="s">
        <v>25</v>
      </c>
      <c r="HG4" s="14" t="s">
        <v>26</v>
      </c>
      <c r="HH4" s="14"/>
      <c r="HI4" s="14"/>
      <c r="HJ4" s="14" t="s">
        <v>27</v>
      </c>
      <c r="HK4" s="14" t="s">
        <v>28</v>
      </c>
      <c r="HL4" s="14" t="s">
        <v>29</v>
      </c>
      <c r="HM4" s="14" t="s">
        <v>30</v>
      </c>
      <c r="HN4" s="14" t="s">
        <v>31</v>
      </c>
      <c r="HO4" s="14" t="s">
        <v>56</v>
      </c>
      <c r="HP4" s="14" t="s">
        <v>15</v>
      </c>
      <c r="HQ4" s="14" t="s">
        <v>16</v>
      </c>
      <c r="HR4" s="14" t="s">
        <v>57</v>
      </c>
      <c r="HS4" s="14" t="s">
        <v>18</v>
      </c>
      <c r="HT4" s="14" t="s">
        <v>19</v>
      </c>
      <c r="HU4" s="14" t="s">
        <v>20</v>
      </c>
      <c r="HV4" s="14" t="s">
        <v>9</v>
      </c>
      <c r="HW4" s="14" t="s">
        <v>21</v>
      </c>
      <c r="HX4" s="14" t="s">
        <v>22</v>
      </c>
      <c r="HY4" s="14" t="s">
        <v>23</v>
      </c>
      <c r="HZ4" s="14" t="s">
        <v>24</v>
      </c>
      <c r="IA4" s="14" t="s">
        <v>25</v>
      </c>
      <c r="IB4" s="14" t="s">
        <v>26</v>
      </c>
      <c r="IC4" s="14"/>
      <c r="ID4" s="14"/>
      <c r="IE4" s="14" t="s">
        <v>27</v>
      </c>
      <c r="IF4" s="14" t="s">
        <v>28</v>
      </c>
      <c r="IG4" s="14" t="s">
        <v>29</v>
      </c>
      <c r="IH4" s="14" t="s">
        <v>30</v>
      </c>
      <c r="II4" s="14" t="s">
        <v>31</v>
      </c>
      <c r="IJ4" s="14" t="s">
        <v>56</v>
      </c>
      <c r="IK4" s="14" t="s">
        <v>15</v>
      </c>
      <c r="IL4" s="14" t="s">
        <v>16</v>
      </c>
      <c r="IM4" s="14" t="s">
        <v>57</v>
      </c>
      <c r="IN4" s="14" t="s">
        <v>18</v>
      </c>
      <c r="IO4" s="14" t="s">
        <v>19</v>
      </c>
      <c r="IP4" s="14" t="s">
        <v>20</v>
      </c>
      <c r="IQ4" s="14" t="s">
        <v>9</v>
      </c>
      <c r="IR4" s="14" t="s">
        <v>21</v>
      </c>
      <c r="IS4" s="14" t="s">
        <v>22</v>
      </c>
      <c r="IT4" s="14" t="s">
        <v>23</v>
      </c>
      <c r="IU4" s="14" t="s">
        <v>24</v>
      </c>
      <c r="IV4" s="14" t="s">
        <v>25</v>
      </c>
      <c r="IW4" s="14" t="s">
        <v>26</v>
      </c>
      <c r="IX4" s="14"/>
      <c r="IY4" s="14"/>
      <c r="IZ4" s="14" t="s">
        <v>27</v>
      </c>
      <c r="JA4" s="14" t="s">
        <v>28</v>
      </c>
      <c r="JB4" s="14" t="s">
        <v>29</v>
      </c>
      <c r="JC4" s="14" t="s">
        <v>30</v>
      </c>
      <c r="JD4" s="14" t="s">
        <v>31</v>
      </c>
      <c r="JE4" s="14" t="s">
        <v>58</v>
      </c>
      <c r="JF4" s="14" t="s">
        <v>59</v>
      </c>
      <c r="JG4" s="14" t="s">
        <v>58</v>
      </c>
      <c r="JH4" s="14" t="s">
        <v>59</v>
      </c>
      <c r="JI4" s="14" t="s">
        <v>58</v>
      </c>
      <c r="JJ4" s="14" t="s">
        <v>59</v>
      </c>
      <c r="JK4" s="17" t="s">
        <v>60</v>
      </c>
      <c r="JL4" s="14" t="s">
        <v>61</v>
      </c>
      <c r="JM4" s="14" t="s">
        <v>62</v>
      </c>
      <c r="JN4" s="14" t="s">
        <v>63</v>
      </c>
      <c r="JO4" s="18"/>
      <c r="JP4" s="18"/>
      <c r="JQ4" s="18"/>
      <c r="JR4" s="23" t="s">
        <v>64</v>
      </c>
      <c r="JS4" s="23" t="s">
        <v>65</v>
      </c>
      <c r="JT4" s="23" t="s">
        <v>66</v>
      </c>
      <c r="JU4" s="23" t="s">
        <v>67</v>
      </c>
      <c r="JV4" s="23" t="s">
        <v>68</v>
      </c>
      <c r="JW4" s="23" t="s">
        <v>69</v>
      </c>
      <c r="JX4" s="23" t="s">
        <v>70</v>
      </c>
      <c r="JY4" s="23" t="s">
        <v>71</v>
      </c>
      <c r="JZ4" s="23" t="s">
        <v>38</v>
      </c>
      <c r="KA4" s="23" t="s">
        <v>72</v>
      </c>
      <c r="KB4" s="23" t="s">
        <v>64</v>
      </c>
      <c r="KC4" s="23" t="s">
        <v>65</v>
      </c>
      <c r="KD4" s="23" t="s">
        <v>66</v>
      </c>
      <c r="KE4" s="23" t="s">
        <v>67</v>
      </c>
      <c r="KF4" s="23" t="s">
        <v>68</v>
      </c>
      <c r="KG4" s="23" t="s">
        <v>69</v>
      </c>
      <c r="KH4" s="23" t="s">
        <v>70</v>
      </c>
      <c r="KI4" s="23" t="s">
        <v>71</v>
      </c>
      <c r="KJ4" s="23" t="s">
        <v>38</v>
      </c>
      <c r="KK4" s="23" t="s">
        <v>72</v>
      </c>
      <c r="KL4" s="23" t="s">
        <v>73</v>
      </c>
      <c r="KM4" s="23" t="s">
        <v>74</v>
      </c>
      <c r="KN4" s="23" t="s">
        <v>75</v>
      </c>
      <c r="KO4" s="23" t="s">
        <v>76</v>
      </c>
      <c r="KP4" s="23" t="s">
        <v>77</v>
      </c>
      <c r="KQ4" s="23" t="s">
        <v>78</v>
      </c>
      <c r="KR4" s="23" t="s">
        <v>73</v>
      </c>
      <c r="KS4" s="23" t="s">
        <v>74</v>
      </c>
      <c r="KT4" s="23" t="s">
        <v>75</v>
      </c>
      <c r="KU4" s="23" t="s">
        <v>76</v>
      </c>
      <c r="KV4" s="23" t="s">
        <v>77</v>
      </c>
      <c r="KW4" s="23" t="s">
        <v>78</v>
      </c>
      <c r="KX4" s="13"/>
      <c r="KY4" s="13"/>
      <c r="KZ4" s="21"/>
      <c r="LA4" s="22"/>
      <c r="LB4" s="22"/>
    </row>
    <row r="5" s="3" customFormat="1" ht="22.5" customHeight="1" spans="1:315">
      <c r="A5" s="24" t="s">
        <v>79</v>
      </c>
      <c r="B5" s="25" t="s">
        <v>80</v>
      </c>
      <c r="C5" s="26" t="s">
        <v>81</v>
      </c>
      <c r="D5" s="25" t="s">
        <v>82</v>
      </c>
      <c r="E5" s="25" t="s">
        <v>83</v>
      </c>
      <c r="F5" s="25" t="s">
        <v>84</v>
      </c>
      <c r="G5" s="25" t="s">
        <v>85</v>
      </c>
      <c r="H5" s="25" t="s">
        <v>86</v>
      </c>
      <c r="I5" s="24"/>
      <c r="J5" s="24"/>
      <c r="K5" s="24"/>
      <c r="L5" s="24"/>
      <c r="M5" s="24"/>
      <c r="N5" s="24" t="s">
        <v>86</v>
      </c>
      <c r="O5" s="24"/>
      <c r="P5" s="24" t="s">
        <v>87</v>
      </c>
      <c r="Q5" s="24" t="s">
        <v>88</v>
      </c>
      <c r="R5" s="24"/>
      <c r="S5" s="24"/>
      <c r="T5" s="24"/>
      <c r="U5" s="24"/>
      <c r="V5" s="24"/>
      <c r="W5" s="24"/>
      <c r="X5" s="25" t="s">
        <v>89</v>
      </c>
      <c r="Y5" s="24">
        <f t="shared" ref="Y5:AG5" si="0">AT5+BO5+CJ5+DE5+DZ5+EU5+FP5+GK5+HF5+IA5+IV5</f>
        <v>0</v>
      </c>
      <c r="Z5" s="24">
        <f t="shared" si="0"/>
        <v>0</v>
      </c>
      <c r="AA5" s="24">
        <f t="shared" si="0"/>
        <v>0</v>
      </c>
      <c r="AB5" s="24">
        <f t="shared" si="0"/>
        <v>0</v>
      </c>
      <c r="AC5" s="24">
        <f t="shared" si="0"/>
        <v>0</v>
      </c>
      <c r="AD5" s="24">
        <f t="shared" si="0"/>
        <v>0</v>
      </c>
      <c r="AE5" s="24">
        <f t="shared" si="0"/>
        <v>0</v>
      </c>
      <c r="AF5" s="24">
        <f t="shared" si="0"/>
        <v>0</v>
      </c>
      <c r="AG5" s="24">
        <f t="shared" si="0"/>
        <v>58500</v>
      </c>
      <c r="AH5" s="24"/>
      <c r="AI5" s="24"/>
      <c r="AJ5" s="24"/>
      <c r="AK5" s="24"/>
      <c r="AL5" s="24"/>
      <c r="AM5" s="24"/>
      <c r="AN5" s="24"/>
      <c r="AO5" s="24">
        <v>120</v>
      </c>
      <c r="AP5" s="24"/>
      <c r="AQ5" s="24"/>
      <c r="AR5" s="24"/>
      <c r="AS5" s="24">
        <f>AI5*AK5*AL5</f>
        <v>0</v>
      </c>
      <c r="AT5" s="24"/>
      <c r="AU5" s="24"/>
      <c r="AV5" s="24"/>
      <c r="AW5" s="24"/>
      <c r="AX5" s="24"/>
      <c r="AY5" s="24"/>
      <c r="AZ5" s="24"/>
      <c r="BA5" s="24"/>
      <c r="BB5" s="24">
        <f>AS5+AT5+AU5+AX5+BA5</f>
        <v>0</v>
      </c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>
        <f>BD5*BF5*BG5</f>
        <v>0</v>
      </c>
      <c r="BO5" s="24"/>
      <c r="BP5" s="24"/>
      <c r="BQ5" s="24"/>
      <c r="BR5" s="24"/>
      <c r="BS5" s="24"/>
      <c r="BT5" s="24"/>
      <c r="BU5" s="24"/>
      <c r="BV5" s="24"/>
      <c r="BW5" s="24">
        <f>BN5+BO5+BP5+BS5+BV5</f>
        <v>0</v>
      </c>
      <c r="BX5" s="24"/>
      <c r="BY5" s="24"/>
      <c r="BZ5" s="24"/>
      <c r="CA5" s="24"/>
      <c r="CB5" s="24"/>
      <c r="CC5" s="24"/>
      <c r="CD5" s="24"/>
      <c r="CE5" s="24">
        <v>120</v>
      </c>
      <c r="CF5" s="24"/>
      <c r="CG5" s="24"/>
      <c r="CH5" s="24"/>
      <c r="CI5" s="24">
        <f>BY5*CA5*CB5</f>
        <v>0</v>
      </c>
      <c r="CJ5" s="24"/>
      <c r="CK5" s="24"/>
      <c r="CL5" s="24"/>
      <c r="CM5" s="24"/>
      <c r="CN5" s="24"/>
      <c r="CO5" s="24"/>
      <c r="CP5" s="24"/>
      <c r="CQ5" s="24"/>
      <c r="CR5" s="24">
        <f>CI5+CJ5+CK5+CN5+CQ5</f>
        <v>0</v>
      </c>
      <c r="CS5" s="24"/>
      <c r="CT5" s="24"/>
      <c r="CU5" s="24"/>
      <c r="CV5" s="24"/>
      <c r="CW5" s="24"/>
      <c r="CX5" s="24"/>
      <c r="CY5" s="24"/>
      <c r="CZ5" s="24">
        <v>120</v>
      </c>
      <c r="DA5" s="24"/>
      <c r="DB5" s="24"/>
      <c r="DC5" s="24"/>
      <c r="DD5" s="24">
        <f>CT5*CV5*CW5</f>
        <v>0</v>
      </c>
      <c r="DE5" s="24"/>
      <c r="DF5" s="24"/>
      <c r="DG5" s="24"/>
      <c r="DH5" s="24"/>
      <c r="DI5" s="24"/>
      <c r="DJ5" s="24"/>
      <c r="DK5" s="24"/>
      <c r="DL5" s="24"/>
      <c r="DM5" s="24">
        <f>DD5+DE5+DF5+DI5+DL5</f>
        <v>0</v>
      </c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>
        <f>DO5*DQ5*DR5</f>
        <v>0</v>
      </c>
      <c r="DZ5" s="24"/>
      <c r="EA5" s="24"/>
      <c r="EB5" s="24"/>
      <c r="EC5" s="24"/>
      <c r="ED5" s="24"/>
      <c r="EE5" s="24"/>
      <c r="EF5" s="24"/>
      <c r="EG5" s="24"/>
      <c r="EH5" s="24">
        <f>DY5+DZ5+EA5+ED5+EG5</f>
        <v>0</v>
      </c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>
        <f>EJ5*EL5*EM5</f>
        <v>0</v>
      </c>
      <c r="EU5" s="24"/>
      <c r="EV5" s="24"/>
      <c r="EW5" s="24"/>
      <c r="EX5" s="24"/>
      <c r="EY5" s="24"/>
      <c r="EZ5" s="24"/>
      <c r="FA5" s="24"/>
      <c r="FB5" s="24"/>
      <c r="FC5" s="24">
        <f>ET5+EU5+EV5+EY5+FB5</f>
        <v>0</v>
      </c>
      <c r="FD5" s="24" t="s">
        <v>38</v>
      </c>
      <c r="FE5" s="24">
        <v>50</v>
      </c>
      <c r="FF5" s="24"/>
      <c r="FG5" s="24">
        <v>1300</v>
      </c>
      <c r="FH5" s="24">
        <v>0.9</v>
      </c>
      <c r="FI5" s="24"/>
      <c r="FJ5" s="24"/>
      <c r="FK5" s="24">
        <v>120</v>
      </c>
      <c r="FL5" s="24"/>
      <c r="FM5" s="24"/>
      <c r="FN5" s="24"/>
      <c r="FO5" s="24">
        <f>FE5*FG5*FH5</f>
        <v>58500</v>
      </c>
      <c r="FP5" s="24"/>
      <c r="FQ5" s="24"/>
      <c r="FR5" s="24"/>
      <c r="FS5" s="24"/>
      <c r="FT5" s="24"/>
      <c r="FU5" s="24"/>
      <c r="FV5" s="24"/>
      <c r="FW5" s="24"/>
      <c r="FX5" s="24">
        <f>FO5+FP5+FQ5+FT5+FW5</f>
        <v>58500</v>
      </c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>
        <f>FZ5*GB5*GC5</f>
        <v>0</v>
      </c>
      <c r="GK5" s="24"/>
      <c r="GL5" s="24"/>
      <c r="GM5" s="24"/>
      <c r="GN5" s="24"/>
      <c r="GO5" s="24"/>
      <c r="GP5" s="24"/>
      <c r="GQ5" s="24"/>
      <c r="GR5" s="24"/>
      <c r="GS5" s="24">
        <f>GJ5+GK5+GL5+GO5+GR5</f>
        <v>0</v>
      </c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>
        <f>GU5*GW5*GX5</f>
        <v>0</v>
      </c>
      <c r="HF5" s="24"/>
      <c r="HG5" s="24"/>
      <c r="HH5" s="24"/>
      <c r="HI5" s="24"/>
      <c r="HJ5" s="24"/>
      <c r="HK5" s="24"/>
      <c r="HL5" s="24"/>
      <c r="HM5" s="24"/>
      <c r="HN5" s="24">
        <f>HE5+HF5+HG5+HJ5+HM5</f>
        <v>0</v>
      </c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>
        <f>HP5*HR5*HS5</f>
        <v>0</v>
      </c>
      <c r="IA5" s="24"/>
      <c r="IB5" s="24"/>
      <c r="IC5" s="24"/>
      <c r="ID5" s="24"/>
      <c r="IE5" s="24"/>
      <c r="IF5" s="24"/>
      <c r="IG5" s="24"/>
      <c r="IH5" s="24"/>
      <c r="II5" s="24">
        <f>HZ5+IA5+IB5+IE5+IH5</f>
        <v>0</v>
      </c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>
        <f>IK5*IM5*IN5</f>
        <v>0</v>
      </c>
      <c r="IV5" s="24"/>
      <c r="IW5" s="24"/>
      <c r="IX5" s="24"/>
      <c r="IY5" s="24"/>
      <c r="IZ5" s="24"/>
      <c r="JA5" s="24"/>
      <c r="JB5" s="24"/>
      <c r="JC5" s="24"/>
      <c r="JD5" s="24">
        <f>IU5+IV5+IW5+IZ5+JC5</f>
        <v>0</v>
      </c>
      <c r="JE5" s="24">
        <f>SUM(GJ5,HE5,HZ5,IU5)</f>
        <v>0</v>
      </c>
      <c r="JF5" s="24">
        <f>SUM(AS5,BN5,CI5,DD5,DY5,ET5,FO5)</f>
        <v>58500</v>
      </c>
      <c r="JG5" s="24">
        <f>SUM(GL5,HG5,IB5,IW5)</f>
        <v>0</v>
      </c>
      <c r="JH5" s="24">
        <f>SUM(AU5,BP5,CK5,DF5,EA5,EV5,FQ5)</f>
        <v>0</v>
      </c>
      <c r="JI5" s="24">
        <f>SUM(GO5,HJ5,IE5,IZ5)</f>
        <v>0</v>
      </c>
      <c r="JJ5" s="24">
        <f>SUM(AX5,BS5,CN5,DI5,ED5,EY5,FT5)</f>
        <v>0</v>
      </c>
      <c r="JK5" s="24">
        <f>AF5</f>
        <v>0</v>
      </c>
      <c r="JL5" s="24">
        <f>AD5</f>
        <v>0</v>
      </c>
      <c r="JM5" s="24">
        <f>AZ5+FA5</f>
        <v>0</v>
      </c>
      <c r="JN5" s="24">
        <f>FV5+GQ5+HL5+IG5+JB5</f>
        <v>0</v>
      </c>
      <c r="JO5" s="24">
        <f>X5-JE5-JF5</f>
        <v>-14211</v>
      </c>
      <c r="JP5" s="24">
        <f>Z5-JG5-JH5</f>
        <v>0</v>
      </c>
      <c r="JQ5" s="24">
        <f>AC5-JI5-JJ5</f>
        <v>0</v>
      </c>
      <c r="JR5" s="24">
        <f>BD5</f>
        <v>0</v>
      </c>
      <c r="JS5" s="24">
        <f>BY5</f>
        <v>0</v>
      </c>
      <c r="JT5" s="24">
        <f>CT5</f>
        <v>0</v>
      </c>
      <c r="JU5" s="24">
        <f>FZ5</f>
        <v>0</v>
      </c>
      <c r="JV5" s="24">
        <f>GU5</f>
        <v>0</v>
      </c>
      <c r="JW5" s="24">
        <f>HP5</f>
        <v>0</v>
      </c>
      <c r="JX5" s="24">
        <f>IK5</f>
        <v>0</v>
      </c>
      <c r="JY5" s="24">
        <f>AI5+EJ5</f>
        <v>0</v>
      </c>
      <c r="JZ5" s="24">
        <f>FE5</f>
        <v>50</v>
      </c>
      <c r="KA5" s="24">
        <f>DO5</f>
        <v>0</v>
      </c>
      <c r="KB5" s="24">
        <f>BE5</f>
        <v>0</v>
      </c>
      <c r="KC5" s="24">
        <f>BZ5</f>
        <v>0</v>
      </c>
      <c r="KD5" s="24">
        <f>CU5</f>
        <v>0</v>
      </c>
      <c r="KE5" s="24">
        <f>GA5</f>
        <v>0</v>
      </c>
      <c r="KF5" s="24">
        <f>GV5</f>
        <v>0</v>
      </c>
      <c r="KG5" s="24">
        <f>HQ5</f>
        <v>0</v>
      </c>
      <c r="KH5" s="24">
        <f>IL5</f>
        <v>0</v>
      </c>
      <c r="KI5" s="24">
        <f>AJ5+EK5</f>
        <v>0</v>
      </c>
      <c r="KJ5" s="24">
        <f>FF5</f>
        <v>0</v>
      </c>
      <c r="KK5" s="24">
        <f>DP5</f>
        <v>0</v>
      </c>
      <c r="KL5" s="24">
        <f>IF(ISERROR(FIND("初级",#REF!)),0,N5)</f>
        <v>0</v>
      </c>
      <c r="KM5" s="24">
        <f>IF(ISERROR(FIND("中级",#REF!)),0,N5)</f>
        <v>0</v>
      </c>
      <c r="KN5" s="24">
        <f>IF(ISERROR(FIND("高级",#REF!)),0,N5)</f>
        <v>0</v>
      </c>
      <c r="KO5" s="24">
        <f>IF(ISERROR(FIND("技师",#REF!)),0,N5)</f>
        <v>0</v>
      </c>
      <c r="KP5" s="24">
        <f>IF(ISERROR(FIND("高技",#REF!)),0,N5)</f>
        <v>0</v>
      </c>
      <c r="KQ5" s="24">
        <f>IF(ISERROR(FIND("专项",#REF!)),0,N5)</f>
        <v>0</v>
      </c>
      <c r="KR5" s="24">
        <f>IF(ISERROR(FIND("初级",#REF!)),0,O5)</f>
        <v>0</v>
      </c>
      <c r="KS5" s="24">
        <f>IF(ISERROR(FIND("中级",#REF!)),0,O5)</f>
        <v>0</v>
      </c>
      <c r="KT5" s="24">
        <f>IF(ISERROR(FIND("高级",#REF!)),0,O5)</f>
        <v>0</v>
      </c>
      <c r="KU5" s="24">
        <f>IF(ISERROR(FIND("技师",#REF!)),0,O5)</f>
        <v>0</v>
      </c>
      <c r="KV5" s="24">
        <f>IF(ISERROR(FIND("高技",#REF!)),0,O5)</f>
        <v>0</v>
      </c>
      <c r="KW5" s="24">
        <f>IF(ISERROR(FIND("专项",#REF!)),0,O5)</f>
        <v>0</v>
      </c>
      <c r="KX5" s="25" t="s">
        <v>86</v>
      </c>
      <c r="KY5" s="25" t="s">
        <v>90</v>
      </c>
      <c r="KZ5" s="24" t="s">
        <v>91</v>
      </c>
      <c r="LA5" s="25" t="s">
        <v>92</v>
      </c>
      <c r="LB5" s="25" t="s">
        <v>93</v>
      </c>
    </row>
    <row r="6" s="3" customFormat="1" ht="22.5" customHeight="1" spans="1:315">
      <c r="A6" s="24" t="s">
        <v>94</v>
      </c>
      <c r="B6" s="25" t="s">
        <v>95</v>
      </c>
      <c r="C6" s="26" t="s">
        <v>81</v>
      </c>
      <c r="D6" s="25" t="s">
        <v>82</v>
      </c>
      <c r="E6" s="25" t="s">
        <v>83</v>
      </c>
      <c r="F6" s="25" t="s">
        <v>84</v>
      </c>
      <c r="G6" s="25" t="s">
        <v>96</v>
      </c>
      <c r="H6" s="25" t="s">
        <v>97</v>
      </c>
      <c r="I6" s="24"/>
      <c r="J6" s="24"/>
      <c r="K6" s="24"/>
      <c r="L6" s="24"/>
      <c r="M6" s="24"/>
      <c r="N6" s="24" t="s">
        <v>98</v>
      </c>
      <c r="O6" s="24"/>
      <c r="P6" s="24" t="s">
        <v>87</v>
      </c>
      <c r="Q6" s="24" t="s">
        <v>88</v>
      </c>
      <c r="R6" s="24"/>
      <c r="S6" s="24"/>
      <c r="T6" s="24"/>
      <c r="U6" s="24"/>
      <c r="V6" s="24"/>
      <c r="W6" s="24"/>
      <c r="X6" s="25" t="s">
        <v>99</v>
      </c>
      <c r="Y6" s="24">
        <f t="shared" ref="Y6:AG6" si="1">AT6+BO6+CJ6+DE6+DZ6+EU6+FP6+GK6+HF6+IA6+IV6</f>
        <v>0</v>
      </c>
      <c r="Z6" s="24">
        <f t="shared" si="1"/>
        <v>0</v>
      </c>
      <c r="AA6" s="24">
        <f t="shared" si="1"/>
        <v>0</v>
      </c>
      <c r="AB6" s="24">
        <f t="shared" si="1"/>
        <v>0</v>
      </c>
      <c r="AC6" s="24">
        <f t="shared" si="1"/>
        <v>0</v>
      </c>
      <c r="AD6" s="24">
        <f t="shared" si="1"/>
        <v>0</v>
      </c>
      <c r="AE6" s="24">
        <f t="shared" si="1"/>
        <v>0</v>
      </c>
      <c r="AF6" s="24">
        <f t="shared" si="1"/>
        <v>0</v>
      </c>
      <c r="AG6" s="24">
        <f t="shared" si="1"/>
        <v>58500</v>
      </c>
      <c r="AH6" s="24"/>
      <c r="AI6" s="24"/>
      <c r="AJ6" s="24"/>
      <c r="AK6" s="24"/>
      <c r="AL6" s="24"/>
      <c r="AM6" s="24"/>
      <c r="AN6" s="24"/>
      <c r="AO6" s="24">
        <v>120</v>
      </c>
      <c r="AP6" s="24"/>
      <c r="AQ6" s="24"/>
      <c r="AR6" s="24"/>
      <c r="AS6" s="24">
        <f>AI6*AK6*AL6</f>
        <v>0</v>
      </c>
      <c r="AT6" s="24"/>
      <c r="AU6" s="24"/>
      <c r="AV6" s="24"/>
      <c r="AW6" s="24"/>
      <c r="AX6" s="24"/>
      <c r="AY6" s="24"/>
      <c r="AZ6" s="24"/>
      <c r="BA6" s="24"/>
      <c r="BB6" s="24">
        <f>AS6+AT6+AU6+AX6+BA6</f>
        <v>0</v>
      </c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>
        <f>BD6*BF6*BG6</f>
        <v>0</v>
      </c>
      <c r="BO6" s="24"/>
      <c r="BP6" s="24"/>
      <c r="BQ6" s="24"/>
      <c r="BR6" s="24"/>
      <c r="BS6" s="24"/>
      <c r="BT6" s="24"/>
      <c r="BU6" s="24"/>
      <c r="BV6" s="24"/>
      <c r="BW6" s="24">
        <f>BN6+BO6+BP6+BS6+BV6</f>
        <v>0</v>
      </c>
      <c r="BX6" s="24"/>
      <c r="BY6" s="24"/>
      <c r="BZ6" s="24"/>
      <c r="CA6" s="24"/>
      <c r="CB6" s="24"/>
      <c r="CC6" s="24"/>
      <c r="CD6" s="24"/>
      <c r="CE6" s="24">
        <v>120</v>
      </c>
      <c r="CF6" s="24"/>
      <c r="CG6" s="24"/>
      <c r="CH6" s="24"/>
      <c r="CI6" s="24">
        <f>BY6*CA6*CB6</f>
        <v>0</v>
      </c>
      <c r="CJ6" s="24"/>
      <c r="CK6" s="24"/>
      <c r="CL6" s="24"/>
      <c r="CM6" s="24"/>
      <c r="CN6" s="24"/>
      <c r="CO6" s="24"/>
      <c r="CP6" s="24"/>
      <c r="CQ6" s="24"/>
      <c r="CR6" s="24">
        <f>CI6+CJ6+CK6+CN6+CQ6</f>
        <v>0</v>
      </c>
      <c r="CS6" s="24"/>
      <c r="CT6" s="24"/>
      <c r="CU6" s="24"/>
      <c r="CV6" s="24"/>
      <c r="CW6" s="24"/>
      <c r="CX6" s="24"/>
      <c r="CY6" s="24"/>
      <c r="CZ6" s="24">
        <v>120</v>
      </c>
      <c r="DA6" s="24"/>
      <c r="DB6" s="24"/>
      <c r="DC6" s="24"/>
      <c r="DD6" s="24">
        <f>CT6*CV6*CW6</f>
        <v>0</v>
      </c>
      <c r="DE6" s="24"/>
      <c r="DF6" s="24"/>
      <c r="DG6" s="24"/>
      <c r="DH6" s="24"/>
      <c r="DI6" s="24"/>
      <c r="DJ6" s="24"/>
      <c r="DK6" s="24"/>
      <c r="DL6" s="24"/>
      <c r="DM6" s="24">
        <f>DD6+DE6+DF6+DI6+DL6</f>
        <v>0</v>
      </c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>
        <f>DO6*DQ6*DR6</f>
        <v>0</v>
      </c>
      <c r="DZ6" s="24"/>
      <c r="EA6" s="24"/>
      <c r="EB6" s="24"/>
      <c r="EC6" s="24"/>
      <c r="ED6" s="24"/>
      <c r="EE6" s="24"/>
      <c r="EF6" s="24"/>
      <c r="EG6" s="24"/>
      <c r="EH6" s="24">
        <f>DY6+DZ6+EA6+ED6+EG6</f>
        <v>0</v>
      </c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>
        <f>EJ6*EL6*EM6</f>
        <v>0</v>
      </c>
      <c r="EU6" s="24"/>
      <c r="EV6" s="24"/>
      <c r="EW6" s="24"/>
      <c r="EX6" s="24"/>
      <c r="EY6" s="24"/>
      <c r="EZ6" s="24"/>
      <c r="FA6" s="24"/>
      <c r="FB6" s="24"/>
      <c r="FC6" s="24">
        <f>ET6+EU6+EV6+EY6+FB6</f>
        <v>0</v>
      </c>
      <c r="FD6" s="24" t="s">
        <v>38</v>
      </c>
      <c r="FE6" s="24">
        <v>50</v>
      </c>
      <c r="FF6" s="24"/>
      <c r="FG6" s="24">
        <v>1300</v>
      </c>
      <c r="FH6" s="24">
        <v>0.9</v>
      </c>
      <c r="FI6" s="24"/>
      <c r="FJ6" s="24"/>
      <c r="FK6" s="24">
        <v>120</v>
      </c>
      <c r="FL6" s="24"/>
      <c r="FM6" s="24"/>
      <c r="FN6" s="24"/>
      <c r="FO6" s="24">
        <f>FE6*FG6*FH6</f>
        <v>58500</v>
      </c>
      <c r="FP6" s="24"/>
      <c r="FQ6" s="24"/>
      <c r="FR6" s="24"/>
      <c r="FS6" s="24"/>
      <c r="FT6" s="24"/>
      <c r="FU6" s="24"/>
      <c r="FV6" s="24"/>
      <c r="FW6" s="24"/>
      <c r="FX6" s="24">
        <f>FO6+FP6+FQ6+FT6+FW6</f>
        <v>58500</v>
      </c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>
        <f>FZ6*GB6*GC6</f>
        <v>0</v>
      </c>
      <c r="GK6" s="24"/>
      <c r="GL6" s="24"/>
      <c r="GM6" s="24"/>
      <c r="GN6" s="24"/>
      <c r="GO6" s="24"/>
      <c r="GP6" s="24"/>
      <c r="GQ6" s="24"/>
      <c r="GR6" s="24"/>
      <c r="GS6" s="24">
        <f>GJ6+GK6+GL6+GO6+GR6</f>
        <v>0</v>
      </c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>
        <f>GU6*GW6*GX6</f>
        <v>0</v>
      </c>
      <c r="HF6" s="24"/>
      <c r="HG6" s="24"/>
      <c r="HH6" s="24"/>
      <c r="HI6" s="24"/>
      <c r="HJ6" s="24"/>
      <c r="HK6" s="24"/>
      <c r="HL6" s="24"/>
      <c r="HM6" s="24"/>
      <c r="HN6" s="24">
        <f>HE6+HF6+HG6+HJ6+HM6</f>
        <v>0</v>
      </c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>
        <f>HP6*HR6*HS6</f>
        <v>0</v>
      </c>
      <c r="IA6" s="24"/>
      <c r="IB6" s="24"/>
      <c r="IC6" s="24"/>
      <c r="ID6" s="24"/>
      <c r="IE6" s="24"/>
      <c r="IF6" s="24"/>
      <c r="IG6" s="24"/>
      <c r="IH6" s="24"/>
      <c r="II6" s="24">
        <f>HZ6+IA6+IB6+IE6+IH6</f>
        <v>0</v>
      </c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>
        <f>IK6*IM6*IN6</f>
        <v>0</v>
      </c>
      <c r="IV6" s="24"/>
      <c r="IW6" s="24"/>
      <c r="IX6" s="24"/>
      <c r="IY6" s="24"/>
      <c r="IZ6" s="24"/>
      <c r="JA6" s="24"/>
      <c r="JB6" s="24"/>
      <c r="JC6" s="24"/>
      <c r="JD6" s="24">
        <f>IU6+IV6+IW6+IZ6+JC6</f>
        <v>0</v>
      </c>
      <c r="JE6" s="24">
        <f>SUM(GJ6,HE6,HZ6,IU6)</f>
        <v>0</v>
      </c>
      <c r="JF6" s="24">
        <f>SUM(AS6,BN6,CI6,DD6,DY6,ET6,FO6)</f>
        <v>58500</v>
      </c>
      <c r="JG6" s="24">
        <f>SUM(GL6,HG6,IB6,IW6)</f>
        <v>0</v>
      </c>
      <c r="JH6" s="24">
        <f>SUM(AU6,BP6,CK6,DF6,EA6,EV6,FQ6)</f>
        <v>0</v>
      </c>
      <c r="JI6" s="24">
        <f>SUM(GO6,HJ6,IE6,IZ6)</f>
        <v>0</v>
      </c>
      <c r="JJ6" s="24">
        <f>SUM(AX6,BS6,CN6,DI6,ED6,EY6,FT6)</f>
        <v>0</v>
      </c>
      <c r="JK6" s="24">
        <f>AF6</f>
        <v>0</v>
      </c>
      <c r="JL6" s="24">
        <f>AD6</f>
        <v>0</v>
      </c>
      <c r="JM6" s="24">
        <f>AZ6+FA6</f>
        <v>0</v>
      </c>
      <c r="JN6" s="24">
        <f>FV6+GQ6+HL6+IG6+JB6</f>
        <v>0</v>
      </c>
      <c r="JO6" s="24">
        <f>X6-JE6-JF6</f>
        <v>-17802</v>
      </c>
      <c r="JP6" s="24">
        <f>Z6-JG6-JH6</f>
        <v>0</v>
      </c>
      <c r="JQ6" s="24">
        <f>AC6-JI6-JJ6</f>
        <v>0</v>
      </c>
      <c r="JR6" s="24">
        <f>BD6</f>
        <v>0</v>
      </c>
      <c r="JS6" s="24">
        <f>BY6</f>
        <v>0</v>
      </c>
      <c r="JT6" s="24">
        <f>CT6</f>
        <v>0</v>
      </c>
      <c r="JU6" s="24">
        <f>FZ6</f>
        <v>0</v>
      </c>
      <c r="JV6" s="24">
        <f>GU6</f>
        <v>0</v>
      </c>
      <c r="JW6" s="24">
        <f>HP6</f>
        <v>0</v>
      </c>
      <c r="JX6" s="24">
        <f>IK6</f>
        <v>0</v>
      </c>
      <c r="JY6" s="24">
        <f>AI6+EJ6</f>
        <v>0</v>
      </c>
      <c r="JZ6" s="24">
        <f>FE6</f>
        <v>50</v>
      </c>
      <c r="KA6" s="24">
        <f>DO6</f>
        <v>0</v>
      </c>
      <c r="KB6" s="24">
        <f>BE6</f>
        <v>0</v>
      </c>
      <c r="KC6" s="24">
        <f>BZ6</f>
        <v>0</v>
      </c>
      <c r="KD6" s="24">
        <f>CU6</f>
        <v>0</v>
      </c>
      <c r="KE6" s="24">
        <f>GA6</f>
        <v>0</v>
      </c>
      <c r="KF6" s="24">
        <f>GV6</f>
        <v>0</v>
      </c>
      <c r="KG6" s="24">
        <f>HQ6</f>
        <v>0</v>
      </c>
      <c r="KH6" s="24">
        <f>IL6</f>
        <v>0</v>
      </c>
      <c r="KI6" s="24">
        <f>AJ6+EK6</f>
        <v>0</v>
      </c>
      <c r="KJ6" s="24">
        <f>FF6</f>
        <v>0</v>
      </c>
      <c r="KK6" s="24">
        <f>DP6</f>
        <v>0</v>
      </c>
      <c r="KL6" s="24">
        <f>IF(ISERROR(FIND("初级",#REF!)),0,N6)</f>
        <v>0</v>
      </c>
      <c r="KM6" s="24">
        <f>IF(ISERROR(FIND("中级",#REF!)),0,N6)</f>
        <v>0</v>
      </c>
      <c r="KN6" s="24">
        <f>IF(ISERROR(FIND("高级",#REF!)),0,N6)</f>
        <v>0</v>
      </c>
      <c r="KO6" s="24">
        <f>IF(ISERROR(FIND("技师",#REF!)),0,N6)</f>
        <v>0</v>
      </c>
      <c r="KP6" s="24">
        <f>IF(ISERROR(FIND("高技",#REF!)),0,N6)</f>
        <v>0</v>
      </c>
      <c r="KQ6" s="24">
        <f>IF(ISERROR(FIND("专项",#REF!)),0,N6)</f>
        <v>0</v>
      </c>
      <c r="KR6" s="24">
        <f>IF(ISERROR(FIND("初级",#REF!)),0,O6)</f>
        <v>0</v>
      </c>
      <c r="KS6" s="24">
        <f>IF(ISERROR(FIND("中级",#REF!)),0,O6)</f>
        <v>0</v>
      </c>
      <c r="KT6" s="24">
        <f>IF(ISERROR(FIND("高级",#REF!)),0,O6)</f>
        <v>0</v>
      </c>
      <c r="KU6" s="24">
        <f>IF(ISERROR(FIND("技师",#REF!)),0,O6)</f>
        <v>0</v>
      </c>
      <c r="KV6" s="24">
        <f>IF(ISERROR(FIND("高技",#REF!)),0,O6)</f>
        <v>0</v>
      </c>
      <c r="KW6" s="24">
        <f>IF(ISERROR(FIND("专项",#REF!)),0,O6)</f>
        <v>0</v>
      </c>
      <c r="KX6" s="25" t="s">
        <v>98</v>
      </c>
      <c r="KY6" s="25" t="s">
        <v>90</v>
      </c>
      <c r="KZ6" s="24" t="s">
        <v>91</v>
      </c>
      <c r="LA6" s="25" t="s">
        <v>100</v>
      </c>
      <c r="LB6" s="25" t="s">
        <v>101</v>
      </c>
    </row>
    <row r="7" customFormat="1" spans="1:315">
      <c r="A7" s="27"/>
      <c r="B7" s="28"/>
      <c r="C7" s="27"/>
      <c r="D7" s="29"/>
      <c r="E7" s="29"/>
      <c r="F7" s="29"/>
      <c r="G7" s="29"/>
      <c r="H7" s="30"/>
      <c r="I7" s="31"/>
      <c r="J7" s="32"/>
      <c r="K7" s="32"/>
      <c r="L7" s="32"/>
      <c r="M7" s="32"/>
      <c r="N7" s="32"/>
      <c r="O7" s="32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33"/>
      <c r="II7" s="33"/>
      <c r="IJ7" s="33"/>
      <c r="IK7" s="33"/>
      <c r="IL7" s="33"/>
      <c r="IM7" s="33"/>
      <c r="IN7" s="33"/>
      <c r="IO7" s="33"/>
      <c r="IP7" s="33"/>
      <c r="IQ7" s="33"/>
      <c r="IR7" s="33"/>
      <c r="IS7" s="33"/>
      <c r="IT7" s="33"/>
      <c r="IU7" s="33"/>
      <c r="IV7" s="33"/>
      <c r="IW7" s="33"/>
      <c r="IX7" s="33"/>
      <c r="IY7" s="33"/>
      <c r="IZ7" s="33"/>
      <c r="JA7" s="33"/>
      <c r="JB7" s="33"/>
      <c r="JC7" s="33"/>
      <c r="JD7" s="33"/>
      <c r="JE7" s="33"/>
      <c r="JF7" s="33"/>
      <c r="JG7" s="33"/>
      <c r="JH7" s="33"/>
      <c r="JI7" s="33"/>
      <c r="JJ7" s="33"/>
      <c r="JK7" s="33"/>
      <c r="JL7" s="33"/>
      <c r="JM7" s="33"/>
      <c r="JN7" s="33"/>
      <c r="JO7" s="33"/>
      <c r="JP7" s="33"/>
      <c r="JQ7" s="33"/>
      <c r="JR7" s="33"/>
      <c r="JS7" s="33"/>
      <c r="JT7" s="33"/>
      <c r="JU7" s="33"/>
      <c r="JV7" s="33"/>
      <c r="JW7" s="33"/>
      <c r="JX7" s="33"/>
      <c r="JY7" s="33"/>
      <c r="JZ7" s="33"/>
      <c r="KA7" s="33"/>
      <c r="KB7" s="33"/>
      <c r="KC7" s="33"/>
      <c r="KD7" s="33"/>
      <c r="KE7" s="33"/>
      <c r="KF7" s="33"/>
      <c r="KG7" s="33"/>
      <c r="KH7" s="33"/>
      <c r="KI7" s="33"/>
      <c r="KJ7" s="33"/>
      <c r="KK7" s="33"/>
      <c r="KL7" s="33"/>
      <c r="KM7" s="33"/>
      <c r="KN7" s="33"/>
      <c r="KO7" s="33"/>
      <c r="KP7" s="33"/>
      <c r="KQ7" s="33"/>
      <c r="KR7" s="33"/>
      <c r="KS7" s="33"/>
      <c r="KT7" s="33"/>
      <c r="KU7" s="33"/>
      <c r="KV7" s="33"/>
      <c r="KW7" s="33"/>
      <c r="KX7" s="33"/>
      <c r="KY7" s="33"/>
      <c r="KZ7" s="32"/>
      <c r="LA7" s="32"/>
      <c r="LB7" s="32"/>
    </row>
    <row r="8" customFormat="1" spans="1:315">
      <c r="A8" s="27"/>
      <c r="B8" s="28"/>
      <c r="C8" s="27"/>
      <c r="D8" s="29"/>
      <c r="E8" s="29"/>
      <c r="F8" s="29"/>
      <c r="G8" s="29"/>
      <c r="H8" s="30"/>
      <c r="I8" s="31"/>
      <c r="J8" s="32"/>
      <c r="K8" s="32"/>
      <c r="L8" s="32"/>
      <c r="M8" s="32"/>
      <c r="N8" s="32"/>
      <c r="O8" s="32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33"/>
      <c r="HY8" s="33"/>
      <c r="HZ8" s="33"/>
      <c r="IA8" s="33"/>
      <c r="IB8" s="33"/>
      <c r="IC8" s="33"/>
      <c r="ID8" s="33"/>
      <c r="IE8" s="33"/>
      <c r="IF8" s="33"/>
      <c r="IG8" s="33"/>
      <c r="IH8" s="33"/>
      <c r="II8" s="33"/>
      <c r="IJ8" s="33"/>
      <c r="IK8" s="33"/>
      <c r="IL8" s="33"/>
      <c r="IM8" s="33"/>
      <c r="IN8" s="33"/>
      <c r="IO8" s="33"/>
      <c r="IP8" s="33"/>
      <c r="IQ8" s="33"/>
      <c r="IR8" s="33"/>
      <c r="IS8" s="33"/>
      <c r="IT8" s="33"/>
      <c r="IU8" s="33"/>
      <c r="IV8" s="33"/>
      <c r="IW8" s="33"/>
      <c r="IX8" s="33"/>
      <c r="IY8" s="33"/>
      <c r="IZ8" s="33"/>
      <c r="JA8" s="33"/>
      <c r="JB8" s="33"/>
      <c r="JC8" s="33"/>
      <c r="JD8" s="33"/>
      <c r="JE8" s="33"/>
      <c r="JF8" s="33"/>
      <c r="JG8" s="33"/>
      <c r="JH8" s="33"/>
      <c r="JI8" s="33"/>
      <c r="JJ8" s="33"/>
      <c r="JK8" s="33"/>
      <c r="JL8" s="33"/>
      <c r="JM8" s="33"/>
      <c r="JN8" s="33"/>
      <c r="JO8" s="33"/>
      <c r="JP8" s="33"/>
      <c r="JQ8" s="33"/>
      <c r="JR8" s="33"/>
      <c r="JS8" s="33"/>
      <c r="JT8" s="33"/>
      <c r="JU8" s="33"/>
      <c r="JV8" s="33"/>
      <c r="JW8" s="33"/>
      <c r="JX8" s="33"/>
      <c r="JY8" s="33"/>
      <c r="JZ8" s="33"/>
      <c r="KA8" s="33"/>
      <c r="KB8" s="33"/>
      <c r="KC8" s="33"/>
      <c r="KD8" s="33"/>
      <c r="KE8" s="33"/>
      <c r="KF8" s="33"/>
      <c r="KG8" s="33"/>
      <c r="KH8" s="33"/>
      <c r="KI8" s="33"/>
      <c r="KJ8" s="33"/>
      <c r="KK8" s="33"/>
      <c r="KL8" s="33"/>
      <c r="KM8" s="33"/>
      <c r="KN8" s="33"/>
      <c r="KO8" s="33"/>
      <c r="KP8" s="33"/>
      <c r="KQ8" s="33"/>
      <c r="KR8" s="33"/>
      <c r="KS8" s="33"/>
      <c r="KT8" s="33"/>
      <c r="KU8" s="33"/>
      <c r="KV8" s="33"/>
      <c r="KW8" s="33"/>
      <c r="KX8" s="33"/>
      <c r="KY8" s="33"/>
      <c r="KZ8" s="32"/>
      <c r="LA8" s="32"/>
      <c r="LB8" s="32"/>
    </row>
    <row r="9" spans="1:315">
      <c r="A9" s="27"/>
      <c r="B9" s="28"/>
      <c r="C9" s="27"/>
      <c r="D9" s="34"/>
      <c r="E9" s="35"/>
      <c r="F9" s="35"/>
      <c r="G9" s="35"/>
      <c r="H9" s="35"/>
      <c r="I9" s="31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32"/>
      <c r="IG9" s="32"/>
      <c r="IH9" s="32"/>
      <c r="II9" s="32"/>
      <c r="IJ9" s="32"/>
      <c r="IK9" s="32"/>
      <c r="IL9" s="32"/>
      <c r="IM9" s="32"/>
      <c r="IN9" s="32"/>
      <c r="IO9" s="32"/>
      <c r="IP9" s="32"/>
      <c r="IQ9" s="32"/>
      <c r="IR9" s="32"/>
      <c r="IS9" s="32"/>
      <c r="IT9" s="32"/>
      <c r="IU9" s="32"/>
      <c r="IV9" s="32"/>
      <c r="IW9" s="32"/>
      <c r="IX9" s="32"/>
      <c r="IY9" s="32"/>
      <c r="IZ9" s="32"/>
      <c r="JA9" s="32"/>
      <c r="JB9" s="32"/>
      <c r="JC9" s="32"/>
      <c r="JD9" s="32"/>
      <c r="JE9" s="32"/>
      <c r="JF9" s="32"/>
      <c r="JG9" s="32"/>
      <c r="JH9" s="32"/>
      <c r="JI9" s="32"/>
      <c r="JJ9" s="32"/>
      <c r="JK9" s="32"/>
      <c r="JL9" s="32"/>
      <c r="JM9" s="32"/>
      <c r="JN9" s="32"/>
      <c r="JO9" s="32"/>
      <c r="JP9" s="32"/>
      <c r="JQ9" s="32"/>
      <c r="JR9" s="32"/>
      <c r="JS9" s="32"/>
      <c r="JT9" s="32"/>
      <c r="JU9" s="32"/>
      <c r="JV9" s="32"/>
      <c r="JW9" s="32"/>
      <c r="JX9" s="32"/>
      <c r="JY9" s="32"/>
      <c r="JZ9" s="32"/>
      <c r="KA9" s="32"/>
      <c r="KB9" s="32"/>
      <c r="KC9" s="32"/>
      <c r="KD9" s="32"/>
      <c r="KE9" s="32"/>
      <c r="KF9" s="32"/>
      <c r="KG9" s="32"/>
      <c r="KH9" s="32"/>
      <c r="KI9" s="32"/>
      <c r="KJ9" s="32"/>
      <c r="KK9" s="32"/>
      <c r="KL9" s="32"/>
      <c r="KM9" s="32"/>
      <c r="KN9" s="32"/>
      <c r="KO9" s="32"/>
      <c r="KP9" s="32"/>
      <c r="KQ9" s="32"/>
      <c r="KR9" s="32"/>
      <c r="KS9" s="32"/>
      <c r="KT9" s="32"/>
      <c r="KU9" s="32"/>
      <c r="KV9" s="32"/>
      <c r="KW9" s="32"/>
      <c r="KX9" s="32"/>
      <c r="KY9" s="32"/>
      <c r="KZ9" s="32"/>
      <c r="LA9" s="32"/>
      <c r="LB9" s="32"/>
    </row>
    <row r="10" spans="1:315">
      <c r="A10" s="27"/>
      <c r="B10" s="28"/>
      <c r="C10" s="27"/>
      <c r="D10" s="34"/>
      <c r="E10" s="35"/>
      <c r="F10" s="35"/>
      <c r="G10" s="35"/>
      <c r="H10" s="35"/>
      <c r="I10" s="36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  <c r="IF10" s="32"/>
      <c r="IG10" s="32"/>
      <c r="IH10" s="32"/>
      <c r="II10" s="32"/>
      <c r="IJ10" s="32"/>
      <c r="IK10" s="32"/>
      <c r="IL10" s="32"/>
      <c r="IM10" s="32"/>
      <c r="IN10" s="32"/>
      <c r="IO10" s="32"/>
      <c r="IP10" s="32"/>
      <c r="IQ10" s="32"/>
      <c r="IR10" s="32"/>
      <c r="IS10" s="32"/>
      <c r="IT10" s="32"/>
      <c r="IU10" s="32"/>
      <c r="IV10" s="32"/>
      <c r="IW10" s="32"/>
      <c r="IX10" s="32"/>
      <c r="IY10" s="32"/>
      <c r="IZ10" s="32"/>
      <c r="JA10" s="32"/>
      <c r="JB10" s="32"/>
      <c r="JC10" s="32"/>
      <c r="JD10" s="32"/>
      <c r="JE10" s="32"/>
      <c r="JF10" s="32"/>
      <c r="JG10" s="32"/>
      <c r="JH10" s="32"/>
      <c r="JI10" s="32"/>
      <c r="JJ10" s="32"/>
      <c r="JK10" s="32"/>
      <c r="JL10" s="32"/>
      <c r="JM10" s="32"/>
      <c r="JN10" s="32"/>
      <c r="JO10" s="32"/>
      <c r="JP10" s="32"/>
      <c r="JQ10" s="32"/>
      <c r="JR10" s="32"/>
      <c r="JS10" s="32"/>
      <c r="JT10" s="32"/>
      <c r="JU10" s="32"/>
      <c r="JV10" s="32"/>
      <c r="JW10" s="32"/>
      <c r="JX10" s="32"/>
      <c r="JY10" s="32"/>
      <c r="JZ10" s="32"/>
      <c r="KA10" s="32"/>
      <c r="KB10" s="32"/>
      <c r="KC10" s="32"/>
      <c r="KD10" s="32"/>
      <c r="KE10" s="32"/>
      <c r="KF10" s="32"/>
      <c r="KG10" s="32"/>
      <c r="KH10" s="32"/>
      <c r="KI10" s="32"/>
      <c r="KJ10" s="32"/>
      <c r="KK10" s="32"/>
      <c r="KL10" s="32"/>
      <c r="KM10" s="32"/>
      <c r="KN10" s="32"/>
      <c r="KO10" s="32"/>
      <c r="KP10" s="32"/>
      <c r="KQ10" s="32"/>
      <c r="KR10" s="32"/>
      <c r="KS10" s="32"/>
      <c r="KT10" s="32"/>
      <c r="KU10" s="32"/>
      <c r="KV10" s="32"/>
      <c r="KW10" s="32"/>
      <c r="KX10" s="32"/>
      <c r="KY10" s="32"/>
      <c r="KZ10" s="32"/>
      <c r="LA10" s="32"/>
      <c r="LB10" s="32"/>
    </row>
    <row r="11" spans="1:315">
      <c r="A11" s="27"/>
      <c r="B11" s="28"/>
      <c r="C11" s="27"/>
      <c r="D11" s="30"/>
      <c r="E11" s="30"/>
      <c r="F11" s="35"/>
      <c r="G11" s="35"/>
      <c r="H11" s="35"/>
      <c r="I11" s="32"/>
      <c r="J11" s="32"/>
      <c r="K11" s="32"/>
      <c r="L11" s="32"/>
      <c r="M11" s="32"/>
      <c r="N11" s="32"/>
      <c r="O11" s="32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  <c r="IW11" s="37"/>
      <c r="IX11" s="37"/>
      <c r="IY11" s="37"/>
      <c r="IZ11" s="37"/>
      <c r="JA11" s="37"/>
      <c r="JB11" s="37"/>
      <c r="JC11" s="37"/>
      <c r="JD11" s="37"/>
      <c r="JE11" s="37"/>
      <c r="JF11" s="37"/>
      <c r="JG11" s="37"/>
      <c r="JH11" s="37"/>
      <c r="JI11" s="37"/>
      <c r="JJ11" s="37"/>
      <c r="JK11" s="37"/>
      <c r="JL11" s="37"/>
      <c r="JM11" s="37"/>
      <c r="JN11" s="37"/>
      <c r="JO11" s="37"/>
      <c r="JP11" s="37"/>
      <c r="JQ11" s="37"/>
      <c r="JR11" s="37"/>
      <c r="JS11" s="37"/>
      <c r="JT11" s="37"/>
      <c r="JU11" s="37"/>
      <c r="JV11" s="37"/>
      <c r="JW11" s="37"/>
      <c r="JX11" s="37"/>
      <c r="JY11" s="37"/>
      <c r="JZ11" s="37"/>
      <c r="KA11" s="37"/>
      <c r="KB11" s="37"/>
      <c r="KC11" s="37"/>
      <c r="KD11" s="37"/>
      <c r="KE11" s="37"/>
      <c r="KF11" s="37"/>
      <c r="KG11" s="37"/>
      <c r="KH11" s="37"/>
      <c r="KI11" s="37"/>
      <c r="KJ11" s="37"/>
      <c r="KK11" s="37"/>
      <c r="KL11" s="37"/>
      <c r="KM11" s="37"/>
      <c r="KN11" s="37"/>
      <c r="KO11" s="37"/>
      <c r="KP11" s="37"/>
      <c r="KQ11" s="37"/>
      <c r="KR11" s="37"/>
      <c r="KS11" s="37"/>
      <c r="KT11" s="37"/>
      <c r="KU11" s="37"/>
      <c r="KV11" s="37"/>
      <c r="KW11" s="37"/>
      <c r="KX11" s="37"/>
      <c r="KY11" s="38"/>
      <c r="KZ11" s="32"/>
      <c r="LA11" s="32"/>
      <c r="LB11" s="32"/>
    </row>
    <row r="12" ht="15.75" spans="1:315">
      <c r="A12" s="39"/>
      <c r="B12" s="40"/>
      <c r="C12" s="41"/>
      <c r="D12" s="42"/>
      <c r="E12" s="41"/>
      <c r="F12" s="41"/>
      <c r="G12" s="41"/>
      <c r="H12" s="41"/>
      <c r="I12" s="43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  <c r="IJ12" s="44"/>
      <c r="IK12" s="44"/>
      <c r="IL12" s="44"/>
      <c r="IM12" s="44"/>
      <c r="IN12" s="44"/>
      <c r="IO12" s="44"/>
      <c r="IP12" s="44"/>
      <c r="IQ12" s="44"/>
      <c r="IR12" s="44"/>
      <c r="IS12" s="44"/>
      <c r="IT12" s="44"/>
      <c r="IU12" s="44"/>
      <c r="IV12" s="44"/>
      <c r="IW12" s="44"/>
      <c r="IX12" s="44"/>
      <c r="IY12" s="44"/>
      <c r="IZ12" s="44"/>
      <c r="JA12" s="44"/>
      <c r="JB12" s="44"/>
      <c r="JC12" s="44"/>
      <c r="JD12" s="44"/>
      <c r="JE12" s="44"/>
      <c r="JF12" s="44"/>
      <c r="JG12" s="44"/>
      <c r="JH12" s="44"/>
      <c r="JI12" s="44"/>
      <c r="JJ12" s="44"/>
      <c r="JK12" s="44"/>
      <c r="JL12" s="44"/>
      <c r="JM12" s="44"/>
      <c r="JN12" s="44"/>
      <c r="JO12" s="44"/>
      <c r="JP12" s="44"/>
      <c r="JQ12" s="44"/>
      <c r="JR12" s="44"/>
      <c r="JS12" s="44"/>
      <c r="JT12" s="44"/>
      <c r="JU12" s="44"/>
      <c r="JV12" s="44"/>
      <c r="JW12" s="44"/>
      <c r="JX12" s="44"/>
      <c r="JY12" s="44"/>
      <c r="JZ12" s="44"/>
      <c r="KA12" s="44"/>
      <c r="KB12" s="44"/>
      <c r="KC12" s="44"/>
      <c r="KD12" s="44"/>
      <c r="KE12" s="44"/>
      <c r="KF12" s="44"/>
      <c r="KG12" s="44"/>
      <c r="KH12" s="44"/>
      <c r="KI12" s="44"/>
      <c r="KJ12" s="44"/>
      <c r="KK12" s="44"/>
      <c r="KL12" s="44"/>
      <c r="KM12" s="44"/>
      <c r="KN12" s="44"/>
      <c r="KO12" s="44"/>
      <c r="KP12" s="44"/>
      <c r="KQ12" s="44"/>
      <c r="KR12" s="44"/>
      <c r="KS12" s="44"/>
      <c r="KT12" s="44"/>
      <c r="KU12" s="44"/>
      <c r="KV12" s="44"/>
      <c r="KW12" s="44"/>
      <c r="KX12" s="44"/>
      <c r="KY12" s="44"/>
      <c r="KZ12" s="32"/>
      <c r="LA12" s="32"/>
      <c r="LB12" s="32"/>
    </row>
    <row r="13" ht="15.75" spans="1:315">
      <c r="A13" s="39"/>
      <c r="B13" s="40"/>
      <c r="C13" s="41"/>
      <c r="D13" s="42"/>
      <c r="E13" s="41"/>
      <c r="F13" s="41"/>
      <c r="G13" s="41"/>
      <c r="H13" s="41"/>
      <c r="I13" s="43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  <c r="IJ13" s="44"/>
      <c r="IK13" s="44"/>
      <c r="IL13" s="44"/>
      <c r="IM13" s="44"/>
      <c r="IN13" s="44"/>
      <c r="IO13" s="44"/>
      <c r="IP13" s="44"/>
      <c r="IQ13" s="44"/>
      <c r="IR13" s="44"/>
      <c r="IS13" s="44"/>
      <c r="IT13" s="44"/>
      <c r="IU13" s="44"/>
      <c r="IV13" s="44"/>
      <c r="IW13" s="44"/>
      <c r="IX13" s="44"/>
      <c r="IY13" s="44"/>
      <c r="IZ13" s="44"/>
      <c r="JA13" s="44"/>
      <c r="JB13" s="44"/>
      <c r="JC13" s="44"/>
      <c r="JD13" s="44"/>
      <c r="JE13" s="44"/>
      <c r="JF13" s="44"/>
      <c r="JG13" s="44"/>
      <c r="JH13" s="44"/>
      <c r="JI13" s="44"/>
      <c r="JJ13" s="44"/>
      <c r="JK13" s="44"/>
      <c r="JL13" s="44"/>
      <c r="JM13" s="44"/>
      <c r="JN13" s="44"/>
      <c r="JO13" s="44"/>
      <c r="JP13" s="44"/>
      <c r="JQ13" s="44"/>
      <c r="JR13" s="44"/>
      <c r="JS13" s="44"/>
      <c r="JT13" s="44"/>
      <c r="JU13" s="44"/>
      <c r="JV13" s="44"/>
      <c r="JW13" s="44"/>
      <c r="JX13" s="44"/>
      <c r="JY13" s="44"/>
      <c r="JZ13" s="44"/>
      <c r="KA13" s="44"/>
      <c r="KB13" s="44"/>
      <c r="KC13" s="44"/>
      <c r="KD13" s="44"/>
      <c r="KE13" s="44"/>
      <c r="KF13" s="44"/>
      <c r="KG13" s="44"/>
      <c r="KH13" s="44"/>
      <c r="KI13" s="44"/>
      <c r="KJ13" s="44"/>
      <c r="KK13" s="44"/>
      <c r="KL13" s="44"/>
      <c r="KM13" s="44"/>
      <c r="KN13" s="44"/>
      <c r="KO13" s="44"/>
      <c r="KP13" s="44"/>
      <c r="KQ13" s="44"/>
      <c r="KR13" s="44"/>
      <c r="KS13" s="44"/>
      <c r="KT13" s="44"/>
      <c r="KU13" s="44"/>
      <c r="KV13" s="44"/>
      <c r="KW13" s="44"/>
      <c r="KX13" s="44"/>
      <c r="KY13" s="44"/>
      <c r="KZ13" s="44"/>
      <c r="LA13" s="44"/>
      <c r="LB13" s="44"/>
    </row>
    <row r="14" ht="14.25" spans="1:315">
      <c r="A14" s="32"/>
      <c r="B14" s="32"/>
      <c r="C14" s="45"/>
      <c r="D14" s="46"/>
      <c r="E14" s="32"/>
      <c r="F14" s="32"/>
      <c r="G14" s="32"/>
      <c r="H14" s="32"/>
      <c r="I14" s="32"/>
      <c r="J14" s="32"/>
      <c r="K14" s="32"/>
      <c r="L14" s="32"/>
      <c r="M14" s="32"/>
      <c r="N14" s="32"/>
      <c r="LB14" s="47"/>
    </row>
    <row r="17" spans="14:313">
      <c r="LA17" s="48"/>
    </row>
    <row r="25" spans="14:313">
      <c r="X25" t="s">
        <v>102</v>
      </c>
    </row>
    <row r="27" spans="14:313">
      <c r="N27" t="s">
        <v>103</v>
      </c>
    </row>
  </sheetData>
  <autoFilter xmlns:etc="http://www.wps.cn/officeDocument/2017/etCustomData" ref="A4:KW9" etc:filterBottomFollowUsedRange="0">
    <extLst/>
  </autoFilter>
  <mergeCells count="65">
    <mergeCell ref="A1:LB1"/>
    <mergeCell ref="AH3:BB3"/>
    <mergeCell ref="BC3:BW3"/>
    <mergeCell ref="BX3:CR3"/>
    <mergeCell ref="CS3:DM3"/>
    <mergeCell ref="DN3:EH3"/>
    <mergeCell ref="EI3:FC3"/>
    <mergeCell ref="FD3:FX3"/>
    <mergeCell ref="FY3:GS3"/>
    <mergeCell ref="GT3:HN3"/>
    <mergeCell ref="HO3:II3"/>
    <mergeCell ref="IJ3:JD3"/>
    <mergeCell ref="JE3:JF3"/>
    <mergeCell ref="JG3:JH3"/>
    <mergeCell ref="JI3:JJ3"/>
    <mergeCell ref="JL3:JN3"/>
    <mergeCell ref="JR3:KA3"/>
    <mergeCell ref="KB3:KK3"/>
    <mergeCell ref="KL3:KQ3"/>
    <mergeCell ref="KR3:KW3"/>
    <mergeCell ref="D8:G8"/>
    <mergeCell ref="P8:KY8"/>
    <mergeCell ref="E11:G11"/>
    <mergeCell ref="Q11:X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JO3:JO4"/>
    <mergeCell ref="JP3:JP4"/>
    <mergeCell ref="JQ3:JQ4"/>
    <mergeCell ref="KX3:KX4"/>
    <mergeCell ref="KY3:KY4"/>
    <mergeCell ref="KZ3:KZ4"/>
    <mergeCell ref="LA3:LA4"/>
    <mergeCell ref="LB3:LB4"/>
  </mergeCells>
  <pageMargins left="0.699305555555556" right="0.699305555555556" top="0.75" bottom="0.75" header="0.3" footer="0.3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宁河区6月份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杉杉</cp:lastModifiedBy>
  <dcterms:created xsi:type="dcterms:W3CDTF">2019-08-22T03:40:00Z</dcterms:created>
  <cp:lastPrinted>2021-03-07T23:52:00Z</cp:lastPrinted>
  <dcterms:modified xsi:type="dcterms:W3CDTF">2026-06-01T06:26:21Z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FA2985D140FC49C0B76BED50555FC512_12</vt:lpwstr>
  </property>
  <property fmtid="{D5CDD505-2E9C-101B-9397-08002B2CF9AE}" pid="4" name="CalculationRule">
    <vt:i4>0</vt:i4>
  </property>
</Properties>
</file>